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eckblatt" sheetId="1" state="visible" r:id="rId1"/>
    <sheet name="Kostenpositionen" sheetId="2" state="visible" r:id="rId2"/>
    <sheet name="CO₂-Umlage" sheetId="3" state="visible" r:id="rId3"/>
    <sheet name="Ergebnis" sheetId="4" state="visible" r:id="rId4"/>
  </sheets>
  <definedNames>
    <definedName name="_xlnm.Print_Area" localSheetId="3">'Ergebnis'!$A$1:$B$28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0.00000"/>
    <numFmt numFmtId="166" formatCode="#,##0 €"/>
    <numFmt numFmtId="167" formatCode="0&quot;%&quot;"/>
  </numFmts>
  <fonts count="11">
    <font>
      <name val="Calibri"/>
      <family val="2"/>
      <color theme="1"/>
      <sz val="11"/>
      <scheme val="minor"/>
    </font>
    <font>
      <name val="Calibri"/>
      <b val="1"/>
      <color rgb="000C1B33"/>
      <sz val="20"/>
    </font>
    <font>
      <name val="Calibri"/>
      <i val="1"/>
      <color rgb="00E07A2F"/>
      <sz val="10"/>
    </font>
    <font>
      <name val="Calibri"/>
      <b val="1"/>
      <color rgb="000C1B33"/>
      <sz val="12"/>
    </font>
    <font>
      <name val="Calibri"/>
      <b val="1"/>
      <sz val="11"/>
    </font>
    <font>
      <name val="Calibri"/>
      <sz val="11"/>
    </font>
    <font>
      <name val="Calibri"/>
      <b val="1"/>
      <color rgb="000C1B33"/>
      <sz val="14"/>
    </font>
    <font>
      <name val="Calibri"/>
      <b val="1"/>
      <color rgb="00FFFFFF"/>
      <sz val="11"/>
    </font>
    <font>
      <name val="Calibri"/>
      <i val="1"/>
      <color rgb="00CC0000"/>
      <sz val="9"/>
    </font>
    <font>
      <name val="Calibri"/>
      <i val="1"/>
      <color rgb="00666666"/>
      <sz val="9"/>
    </font>
    <font>
      <name val="Calibri"/>
      <b val="1"/>
      <color rgb="00E07A2F"/>
      <sz val="14"/>
    </font>
  </fonts>
  <fills count="8">
    <fill>
      <patternFill/>
    </fill>
    <fill>
      <patternFill patternType="gray125"/>
    </fill>
    <fill>
      <patternFill patternType="solid">
        <fgColor rgb="00FFF3CD"/>
        <bgColor rgb="00FFF3CD"/>
      </patternFill>
    </fill>
    <fill>
      <patternFill patternType="solid">
        <fgColor rgb="000C1B33"/>
        <bgColor rgb="000C1B33"/>
      </patternFill>
    </fill>
    <fill>
      <patternFill patternType="solid">
        <fgColor rgb="00F2F2F2"/>
        <bgColor rgb="00F2F2F2"/>
      </patternFill>
    </fill>
    <fill>
      <patternFill patternType="solid">
        <fgColor rgb="00F8D7DA"/>
        <bgColor rgb="00F8D7DA"/>
      </patternFill>
    </fill>
    <fill>
      <patternFill patternType="solid">
        <fgColor rgb="00D4EDDA"/>
        <bgColor rgb="00D4EDDA"/>
      </patternFill>
    </fill>
    <fill>
      <patternFill patternType="solid">
        <fgColor rgb="00FFF8E1"/>
        <bgColor rgb="00FFF8E1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medium"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left" vertical="center" wrapText="1"/>
    </xf>
    <xf numFmtId="0" fontId="5" fillId="2" borderId="1" applyAlignment="1" applyProtection="1" pivotButton="0" quotePrefix="0" xfId="0">
      <alignment horizontal="left" vertical="center" wrapText="1"/>
      <protection locked="0" hidden="0"/>
    </xf>
    <xf numFmtId="0" fontId="2" fillId="0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wrapText="1"/>
    </xf>
    <xf numFmtId="0" fontId="7" fillId="3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164" fontId="5" fillId="2" borderId="1" applyAlignment="1" applyProtection="1" pivotButton="0" quotePrefix="0" xfId="0">
      <alignment horizontal="right" vertical="center"/>
      <protection locked="0" hidden="0"/>
    </xf>
    <xf numFmtId="0" fontId="5" fillId="2" borderId="1" applyAlignment="1" applyProtection="1" pivotButton="0" quotePrefix="0" xfId="0">
      <alignment horizontal="center" vertical="center" wrapText="1"/>
      <protection locked="0" hidden="0"/>
    </xf>
    <xf numFmtId="164" fontId="4" fillId="4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8" fillId="5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3" fillId="0" borderId="6" applyAlignment="1" pivotButton="0" quotePrefix="0" xfId="0">
      <alignment horizontal="left" vertical="center" wrapText="1"/>
    </xf>
    <xf numFmtId="164" fontId="4" fillId="0" borderId="6" applyAlignment="1" pivotButton="0" quotePrefix="0" xfId="0">
      <alignment horizontal="right" vertical="center"/>
    </xf>
    <xf numFmtId="0" fontId="3" fillId="0" borderId="0" pivotButton="0" quotePrefix="0" xfId="0"/>
    <xf numFmtId="3" fontId="5" fillId="2" borderId="1" applyAlignment="1" applyProtection="1" pivotButton="0" quotePrefix="0" xfId="0">
      <alignment horizontal="right" vertical="center"/>
      <protection locked="0" hidden="0"/>
    </xf>
    <xf numFmtId="4" fontId="5" fillId="4" borderId="1" applyAlignment="1" pivotButton="0" quotePrefix="0" xfId="0">
      <alignment horizontal="right" vertical="center"/>
    </xf>
    <xf numFmtId="165" fontId="5" fillId="2" borderId="1" applyAlignment="1" applyProtection="1" pivotButton="0" quotePrefix="0" xfId="0">
      <alignment horizontal="right" vertical="center"/>
      <protection locked="0" hidden="0"/>
    </xf>
    <xf numFmtId="0" fontId="9" fillId="0" borderId="0" applyAlignment="1" pivotButton="0" quotePrefix="0" xfId="0">
      <alignment horizontal="left" vertical="center" wrapText="1"/>
    </xf>
    <xf numFmtId="0" fontId="5" fillId="2" borderId="1" applyAlignment="1" applyProtection="1" pivotButton="0" quotePrefix="0" xfId="0">
      <alignment horizontal="right" vertical="center"/>
      <protection locked="0" hidden="0"/>
    </xf>
    <xf numFmtId="0" fontId="5" fillId="4" borderId="1" applyAlignment="1" pivotButton="0" quotePrefix="0" xfId="0">
      <alignment horizontal="left" vertical="center" wrapText="1"/>
    </xf>
    <xf numFmtId="165" fontId="5" fillId="4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166" fontId="5" fillId="4" borderId="1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10" fillId="4" borderId="1" applyAlignment="1" pivotButton="0" quotePrefix="0" xfId="0">
      <alignment horizontal="center" vertical="center" wrapText="1"/>
    </xf>
    <xf numFmtId="167" fontId="4" fillId="4" borderId="1" applyAlignment="1" pivotButton="0" quotePrefix="0" xfId="0">
      <alignment horizontal="right" vertical="center"/>
    </xf>
    <xf numFmtId="164" fontId="3" fillId="4" borderId="6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 wrapText="1"/>
    </xf>
    <xf numFmtId="164" fontId="5" fillId="4" borderId="1" applyAlignment="1" pivotButton="0" quotePrefix="0" xfId="0">
      <alignment horizontal="right" vertical="center"/>
    </xf>
    <xf numFmtId="0" fontId="6" fillId="0" borderId="6" applyAlignment="1" pivotButton="0" quotePrefix="0" xfId="0">
      <alignment horizontal="left" vertical="center" wrapText="1"/>
    </xf>
    <xf numFmtId="164" fontId="10" fillId="7" borderId="6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C1B33"/>
    <outlinePr summaryBelow="1" summaryRight="1"/>
    <pageSetUpPr/>
  </sheetPr>
  <dimension ref="A1:B26"/>
  <sheetViews>
    <sheetView workbookViewId="0">
      <selection activeCell="A1" sqref="A1"/>
    </sheetView>
  </sheetViews>
  <sheetFormatPr baseColWidth="8" defaultRowHeight="15"/>
  <cols>
    <col width="35" customWidth="1" min="1" max="1"/>
    <col width="45" customWidth="1" min="2" max="2"/>
    <col width="5" customWidth="1" min="3" max="3"/>
  </cols>
  <sheetData>
    <row r="1" ht="40" customHeight="1">
      <c r="A1" s="1" t="inlineStr">
        <is>
          <t>Nebenkostenabrechnung</t>
        </is>
      </c>
    </row>
    <row r="2" ht="22" customHeight="1">
      <c r="A2" s="2" t="inlineStr">
        <is>
          <t>Vorlage erstellt mit NebenkostenGuard.de</t>
        </is>
      </c>
    </row>
    <row r="4" ht="25" customHeight="1">
      <c r="A4" s="3" t="inlineStr">
        <is>
          <t>VERMIETER</t>
        </is>
      </c>
    </row>
    <row r="5">
      <c r="A5" s="4" t="inlineStr">
        <is>
          <t>Name Vermieter:</t>
        </is>
      </c>
      <c r="B5" s="5" t="inlineStr"/>
    </row>
    <row r="6">
      <c r="A6" s="4" t="inlineStr">
        <is>
          <t>Adresse Vermieter:</t>
        </is>
      </c>
      <c r="B6" s="5" t="inlineStr"/>
    </row>
    <row r="8" ht="25" customHeight="1">
      <c r="A8" s="3" t="inlineStr">
        <is>
          <t>MIETER</t>
        </is>
      </c>
    </row>
    <row r="9">
      <c r="A9" s="4" t="inlineStr">
        <is>
          <t>Name Mieter:</t>
        </is>
      </c>
      <c r="B9" s="5" t="inlineStr"/>
    </row>
    <row r="10">
      <c r="A10" s="4" t="inlineStr">
        <is>
          <t>Adresse Mieter:</t>
        </is>
      </c>
      <c r="B10" s="5" t="inlineStr"/>
    </row>
    <row r="12" ht="25" customHeight="1">
      <c r="A12" s="3" t="inlineStr">
        <is>
          <t>OBJEKT</t>
        </is>
      </c>
    </row>
    <row r="13">
      <c r="A13" s="4" t="inlineStr">
        <is>
          <t>Adresse Mietobjekt:</t>
        </is>
      </c>
      <c r="B13" s="5" t="inlineStr"/>
    </row>
    <row r="14">
      <c r="A14" s="4" t="inlineStr">
        <is>
          <t>Einheit / Wohnung:</t>
        </is>
      </c>
      <c r="B14" s="5" t="inlineStr"/>
    </row>
    <row r="16" ht="25" customHeight="1">
      <c r="A16" s="3" t="inlineStr">
        <is>
          <t>ABRECHNUNGSZEITRAUM</t>
        </is>
      </c>
    </row>
    <row r="17">
      <c r="A17" s="4" t="inlineStr">
        <is>
          <t>Abrechnungszeitraum Von:</t>
        </is>
      </c>
      <c r="B17" s="5" t="inlineStr"/>
    </row>
    <row r="18">
      <c r="A18" s="4" t="inlineStr">
        <is>
          <t>Abrechnungszeitraum Bis:</t>
        </is>
      </c>
      <c r="B18" s="5" t="inlineStr"/>
    </row>
    <row r="20" ht="25" customHeight="1">
      <c r="A20" s="3" t="inlineStr">
        <is>
          <t>FLÄCHEN &amp; EINHEITEN</t>
        </is>
      </c>
    </row>
    <row r="21">
      <c r="A21" s="4" t="inlineStr">
        <is>
          <t>Wohnfläche Gesamt (m²):</t>
        </is>
      </c>
      <c r="B21" s="5" t="inlineStr"/>
    </row>
    <row r="22">
      <c r="A22" s="4" t="inlineStr">
        <is>
          <t>Wohnfläche Mieter (m²):</t>
        </is>
      </c>
      <c r="B22" s="5" t="inlineStr"/>
    </row>
    <row r="23">
      <c r="A23" s="4" t="inlineStr">
        <is>
          <t>Anzahl Wohneinheiten im Gebäude:</t>
        </is>
      </c>
      <c r="B23" s="5" t="inlineStr"/>
    </row>
    <row r="26">
      <c r="A26" s="6" t="inlineStr">
        <is>
          <t>Erstellt mit NebenkostenGuard.de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8">
    <mergeCell ref="A4:B4"/>
    <mergeCell ref="A20:B20"/>
    <mergeCell ref="A26:B26"/>
    <mergeCell ref="A2:B2"/>
    <mergeCell ref="A16:B16"/>
    <mergeCell ref="A1:B1"/>
    <mergeCell ref="A8:B8"/>
    <mergeCell ref="A12:B12"/>
  </mergeCells>
  <pageMargins left="0.75" right="0.75" top="1" bottom="1" header="0.5" footer="0.5"/>
  <headerFooter>
    <oddHeader/>
    <oddFooter>&amp;C&amp;"Calibri,Italic"&amp;9 Erstellt mit NebenkostenGuard.de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0C1B33"/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6" customWidth="1" min="1" max="1"/>
    <col width="42" customWidth="1" min="2" max="2"/>
    <col width="20" customWidth="1" min="3" max="3"/>
    <col width="22" customWidth="1" min="4" max="4"/>
    <col width="22" customWidth="1" min="5" max="5"/>
  </cols>
  <sheetData>
    <row r="1" ht="30" customHeight="1">
      <c r="A1" s="7" t="inlineStr">
        <is>
          <t>Kostenpositionen – Umlagefähige Betriebskosten nach §2 BetrKV</t>
        </is>
      </c>
    </row>
    <row r="3" ht="22" customHeight="1">
      <c r="A3" s="8" t="inlineStr">
        <is>
          <t>Nr</t>
        </is>
      </c>
      <c r="B3" s="8" t="inlineStr">
        <is>
          <t>Kostenart</t>
        </is>
      </c>
      <c r="C3" s="8" t="inlineStr">
        <is>
          <t>Gesamtkosten (€)</t>
        </is>
      </c>
      <c r="D3" s="8" t="inlineStr">
        <is>
          <t>Verteilerschlüssel</t>
        </is>
      </c>
      <c r="E3" s="8" t="inlineStr">
        <is>
          <t>Mieter-Anteil (€)</t>
        </is>
      </c>
    </row>
    <row r="4">
      <c r="A4" s="9" t="n">
        <v>1</v>
      </c>
      <c r="B4" s="10" t="inlineStr">
        <is>
          <t>Grundsteuer</t>
        </is>
      </c>
      <c r="C4" s="11" t="n"/>
      <c r="D4" s="12" t="inlineStr">
        <is>
          <t>Wohnfläche</t>
        </is>
      </c>
      <c r="E4" s="13">
        <f>IF(C4="","",IF(Deckblatt!B21=0,"",IF(D4="Wohneinheit",C4/Deckblatt!B23,C4*Deckblatt!B22/Deckblatt!B21)))</f>
        <v/>
      </c>
    </row>
    <row r="5">
      <c r="A5" s="9" t="n">
        <v>2</v>
      </c>
      <c r="B5" s="10" t="inlineStr">
        <is>
          <t>Wasserversorgung</t>
        </is>
      </c>
      <c r="C5" s="11" t="n"/>
      <c r="D5" s="12" t="inlineStr">
        <is>
          <t>Wohnfläche</t>
        </is>
      </c>
      <c r="E5" s="13">
        <f>IF(C5="","",IF(Deckblatt!B21=0,"",IF(D5="Wohneinheit",C5/Deckblatt!B23,C5*Deckblatt!B22/Deckblatt!B21)))</f>
        <v/>
      </c>
    </row>
    <row r="6">
      <c r="A6" s="9" t="n">
        <v>3</v>
      </c>
      <c r="B6" s="10" t="inlineStr">
        <is>
          <t>Entwässerung</t>
        </is>
      </c>
      <c r="C6" s="11" t="n"/>
      <c r="D6" s="12" t="inlineStr">
        <is>
          <t>Wohnfläche</t>
        </is>
      </c>
      <c r="E6" s="13">
        <f>IF(C6="","",IF(Deckblatt!B21=0,"",IF(D6="Wohneinheit",C6/Deckblatt!B23,C6*Deckblatt!B22/Deckblatt!B21)))</f>
        <v/>
      </c>
    </row>
    <row r="7">
      <c r="A7" s="9" t="n">
        <v>4</v>
      </c>
      <c r="B7" s="10" t="inlineStr">
        <is>
          <t>Heizung (Brennstoff + Wartung)</t>
        </is>
      </c>
      <c r="C7" s="11" t="n"/>
      <c r="D7" s="12" t="inlineStr">
        <is>
          <t>Wohnfläche</t>
        </is>
      </c>
      <c r="E7" s="13">
        <f>IF(C7="","",IF(Deckblatt!B21=0,"",IF(D7="Wohneinheit",C7/Deckblatt!B23,C7*Deckblatt!B22/Deckblatt!B21)))</f>
        <v/>
      </c>
    </row>
    <row r="8">
      <c r="A8" s="9" t="n">
        <v>5</v>
      </c>
      <c r="B8" s="10" t="inlineStr">
        <is>
          <t>Warmwasser</t>
        </is>
      </c>
      <c r="C8" s="11" t="n"/>
      <c r="D8" s="12" t="inlineStr">
        <is>
          <t>Wohnfläche</t>
        </is>
      </c>
      <c r="E8" s="13">
        <f>IF(C8="","",IF(Deckblatt!B21=0,"",IF(D8="Wohneinheit",C8/Deckblatt!B23,C8*Deckblatt!B22/Deckblatt!B21)))</f>
        <v/>
      </c>
    </row>
    <row r="9">
      <c r="A9" s="9" t="n">
        <v>6</v>
      </c>
      <c r="B9" s="10" t="inlineStr">
        <is>
          <t>Aufzug</t>
        </is>
      </c>
      <c r="C9" s="11" t="n"/>
      <c r="D9" s="12" t="inlineStr">
        <is>
          <t>Wohnfläche</t>
        </is>
      </c>
      <c r="E9" s="13">
        <f>IF(C9="","",IF(Deckblatt!B21=0,"",IF(D9="Wohneinheit",C9/Deckblatt!B23,C9*Deckblatt!B22/Deckblatt!B21)))</f>
        <v/>
      </c>
    </row>
    <row r="10">
      <c r="A10" s="9" t="n">
        <v>7</v>
      </c>
      <c r="B10" s="10" t="inlineStr">
        <is>
          <t>Straßenreinigung</t>
        </is>
      </c>
      <c r="C10" s="11" t="n"/>
      <c r="D10" s="12" t="inlineStr">
        <is>
          <t>Wohnfläche</t>
        </is>
      </c>
      <c r="E10" s="13">
        <f>IF(C10="","",IF(Deckblatt!B21=0,"",IF(D10="Wohneinheit",C10/Deckblatt!B23,C10*Deckblatt!B22/Deckblatt!B21)))</f>
        <v/>
      </c>
    </row>
    <row r="11">
      <c r="A11" s="9" t="n">
        <v>8</v>
      </c>
      <c r="B11" s="10" t="inlineStr">
        <is>
          <t>Müllabfuhr</t>
        </is>
      </c>
      <c r="C11" s="11" t="n"/>
      <c r="D11" s="12" t="inlineStr">
        <is>
          <t>Wohnfläche</t>
        </is>
      </c>
      <c r="E11" s="13">
        <f>IF(C11="","",IF(Deckblatt!B21=0,"",IF(D11="Wohneinheit",C11/Deckblatt!B23,C11*Deckblatt!B22/Deckblatt!B21)))</f>
        <v/>
      </c>
    </row>
    <row r="12">
      <c r="A12" s="9" t="n">
        <v>9</v>
      </c>
      <c r="B12" s="10" t="inlineStr">
        <is>
          <t>Gebäudereinigung</t>
        </is>
      </c>
      <c r="C12" s="11" t="n"/>
      <c r="D12" s="12" t="inlineStr">
        <is>
          <t>Wohnfläche</t>
        </is>
      </c>
      <c r="E12" s="13">
        <f>IF(C12="","",IF(Deckblatt!B21=0,"",IF(D12="Wohneinheit",C12/Deckblatt!B23,C12*Deckblatt!B22/Deckblatt!B21)))</f>
        <v/>
      </c>
    </row>
    <row r="13">
      <c r="A13" s="9" t="n">
        <v>10</v>
      </c>
      <c r="B13" s="10" t="inlineStr">
        <is>
          <t>Gartenpflege</t>
        </is>
      </c>
      <c r="C13" s="11" t="n"/>
      <c r="D13" s="12" t="inlineStr">
        <is>
          <t>Wohnfläche</t>
        </is>
      </c>
      <c r="E13" s="13">
        <f>IF(C13="","",IF(Deckblatt!B21=0,"",IF(D13="Wohneinheit",C13/Deckblatt!B23,C13*Deckblatt!B22/Deckblatt!B21)))</f>
        <v/>
      </c>
    </row>
    <row r="14">
      <c r="A14" s="9" t="n">
        <v>11</v>
      </c>
      <c r="B14" s="10" t="inlineStr">
        <is>
          <t>Beleuchtung (Allgemeinstrom)</t>
        </is>
      </c>
      <c r="C14" s="11" t="n"/>
      <c r="D14" s="12" t="inlineStr">
        <is>
          <t>Wohnfläche</t>
        </is>
      </c>
      <c r="E14" s="13">
        <f>IF(C14="","",IF(Deckblatt!B21=0,"",IF(D14="Wohneinheit",C14/Deckblatt!B23,C14*Deckblatt!B22/Deckblatt!B21)))</f>
        <v/>
      </c>
    </row>
    <row r="15">
      <c r="A15" s="9" t="n">
        <v>12</v>
      </c>
      <c r="B15" s="10" t="inlineStr">
        <is>
          <t>Schornsteinfeger</t>
        </is>
      </c>
      <c r="C15" s="11" t="n"/>
      <c r="D15" s="12" t="inlineStr">
        <is>
          <t>Wohnfläche</t>
        </is>
      </c>
      <c r="E15" s="13">
        <f>IF(C15="","",IF(Deckblatt!B21=0,"",IF(D15="Wohneinheit",C15/Deckblatt!B23,C15*Deckblatt!B22/Deckblatt!B21)))</f>
        <v/>
      </c>
    </row>
    <row r="16">
      <c r="A16" s="9" t="n">
        <v>13</v>
      </c>
      <c r="B16" s="10" t="inlineStr">
        <is>
          <t>Sach- und Haftpflichtversicherung</t>
        </is>
      </c>
      <c r="C16" s="11" t="n"/>
      <c r="D16" s="12" t="inlineStr">
        <is>
          <t>Wohnfläche</t>
        </is>
      </c>
      <c r="E16" s="13">
        <f>IF(C16="","",IF(Deckblatt!B21=0,"",IF(D16="Wohneinheit",C16/Deckblatt!B23,C16*Deckblatt!B22/Deckblatt!B21)))</f>
        <v/>
      </c>
    </row>
    <row r="17">
      <c r="A17" s="9" t="n">
        <v>14</v>
      </c>
      <c r="B17" s="10" t="inlineStr">
        <is>
          <t>Hauswart</t>
        </is>
      </c>
      <c r="C17" s="11" t="n"/>
      <c r="D17" s="12" t="inlineStr">
        <is>
          <t>Wohnfläche</t>
        </is>
      </c>
      <c r="E17" s="13">
        <f>IF(C17="","",IF(Deckblatt!B21=0,"",IF(D17="Wohneinheit",C17/Deckblatt!B23,C17*Deckblatt!B22/Deckblatt!B21)))</f>
        <v/>
      </c>
    </row>
    <row r="18">
      <c r="A18" s="14" t="n">
        <v>15</v>
      </c>
      <c r="B18" s="15" t="inlineStr">
        <is>
          <t>Gemeinschaftsantenne / Breitbandkabel</t>
        </is>
      </c>
      <c r="C18" s="11" t="n"/>
      <c r="D18" s="12" t="inlineStr">
        <is>
          <t>Wohnfläche</t>
        </is>
      </c>
      <c r="E18" s="13">
        <f>IF(C18="","",IF(Deckblatt!B21=0,"",IF(D18="Wohneinheit",C18/Deckblatt!B23,C18*Deckblatt!B22/Deckblatt!B21)))</f>
        <v/>
      </c>
    </row>
    <row r="19">
      <c r="A19" s="9" t="n">
        <v>16</v>
      </c>
      <c r="B19" s="10" t="inlineStr">
        <is>
          <t>Wäschepflege</t>
        </is>
      </c>
      <c r="C19" s="16" t="n"/>
      <c r="D19" s="16" t="n"/>
      <c r="E19" s="17" t="n"/>
    </row>
    <row r="20">
      <c r="A20" s="9" t="n">
        <v>17</v>
      </c>
      <c r="B20" s="10" t="inlineStr">
        <is>
          <t>Sonstige Betriebskosten</t>
        </is>
      </c>
      <c r="C20" s="11" t="n"/>
      <c r="D20" s="12" t="inlineStr">
        <is>
          <t>Wohnfläche</t>
        </is>
      </c>
      <c r="E20" s="13">
        <f>IF(C20="","",IF(Deckblatt!B21=0,"",IF(D20="Wohneinheit",C20/Deckblatt!B23,C20*Deckblatt!B22/Deckblatt!B21)))</f>
        <v/>
      </c>
    </row>
    <row r="21">
      <c r="A21" s="18" t="inlineStr">
        <is>
          <t>Hinweis zu Nr. 15: Seit 01.07.2024 dürfen Kabelgebühren nicht mehr auf Mieter umgelegt werden (§2 Abs. 1 Nr. 15b BetrKV entfallen).</t>
        </is>
      </c>
    </row>
    <row r="23">
      <c r="A23" s="19" t="inlineStr"/>
      <c r="B23" s="20" t="inlineStr">
        <is>
          <t>SUMME</t>
        </is>
      </c>
      <c r="C23" s="21">
        <f>SUM(C4:C20)</f>
        <v/>
      </c>
      <c r="D23" s="19" t="inlineStr"/>
      <c r="E23" s="21">
        <f>SUM(E4:E20)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3">
    <mergeCell ref="A21:E21"/>
    <mergeCell ref="A1:E1"/>
    <mergeCell ref="B19:E19"/>
  </mergeCells>
  <dataValidations count="1">
    <dataValidation sqref="D4 D5 D6 D7 D8 D9 D10 D11 D12 D13 D14 D15 D16 D17 D18 D19 D20" showDropDown="0" showInputMessage="0" showErrorMessage="0" allowBlank="1" errorTitle="Ungültige Eingabe" error="Bitte wählen Sie einen gültigen Verteilerschlüssel." promptTitle="Verteilerschlüssel" prompt="Verteilerschlüssel wählen" type="list">
      <formula1>"Wohnfläche,Personenzahl,Verbrauch,Wohneinheit,50/50"</formula1>
    </dataValidation>
  </dataValidations>
  <pageMargins left="0.75" right="0.75" top="1" bottom="1" header="0.5" footer="0.5"/>
  <headerFooter>
    <oddHeader/>
    <oddFooter>&amp;C&amp;"Calibri,Italic"&amp;9 Erstellt mit NebenkostenGuard.de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E07A2F"/>
    <outlinePr summaryBelow="1" summaryRight="1"/>
    <pageSetUpPr/>
  </sheetPr>
  <dimension ref="A1:E49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  <col width="20" customWidth="1" min="3" max="3"/>
    <col width="18" customWidth="1" min="4" max="4"/>
    <col width="18" customWidth="1" min="5" max="5"/>
  </cols>
  <sheetData>
    <row r="1" ht="30" customHeight="1">
      <c r="A1" s="7" t="inlineStr">
        <is>
          <t>CO₂-Kostenaufteilung nach CO₂KostAufG</t>
        </is>
      </c>
    </row>
    <row r="3">
      <c r="A3" s="22" t="inlineStr">
        <is>
          <t>EINGABEN</t>
        </is>
      </c>
    </row>
    <row r="4">
      <c r="A4" s="4" t="inlineStr">
        <is>
          <t>Energieträger:</t>
        </is>
      </c>
      <c r="B4" s="5" t="inlineStr">
        <is>
          <t>Erdgas</t>
        </is>
      </c>
    </row>
    <row r="5">
      <c r="A5" s="4" t="inlineStr">
        <is>
          <t>Jahresverbrauch (kWh):</t>
        </is>
      </c>
      <c r="B5" s="23" t="n"/>
    </row>
    <row r="6">
      <c r="A6" s="4" t="inlineStr">
        <is>
          <t>Wohnfläche Gebäude (m²):</t>
        </is>
      </c>
      <c r="B6" s="24">
        <f>Deckblatt!B21</f>
        <v/>
      </c>
    </row>
    <row r="7">
      <c r="A7" s="4" t="inlineStr">
        <is>
          <t>Emissionsfaktor Fernwärme (kg CO₂/kWh):</t>
        </is>
      </c>
      <c r="B7" s="25" t="n"/>
      <c r="C7" s="26" t="inlineStr">
        <is>
          <t>(nur bei Fernwärme ausfüllen)</t>
        </is>
      </c>
    </row>
    <row r="8">
      <c r="A8" s="4" t="inlineStr">
        <is>
          <t>Abrechnungsjahr:</t>
        </is>
      </c>
      <c r="B8" s="27" t="n">
        <v>2026</v>
      </c>
    </row>
    <row r="10">
      <c r="A10" s="22" t="inlineStr">
        <is>
          <t>EMISSIONSFAKTOREN (kg CO₂/kWh)</t>
        </is>
      </c>
    </row>
    <row r="11">
      <c r="A11" s="28" t="inlineStr">
        <is>
          <t>Erdgas</t>
        </is>
      </c>
      <c r="B11" s="29" t="n">
        <v>0.20088</v>
      </c>
    </row>
    <row r="12">
      <c r="A12" s="28" t="inlineStr">
        <is>
          <t>Heizöl</t>
        </is>
      </c>
      <c r="B12" s="29" t="n">
        <v>0.2664</v>
      </c>
    </row>
    <row r="13">
      <c r="A13" s="28" t="inlineStr">
        <is>
          <t>Flüssiggas</t>
        </is>
      </c>
      <c r="B13" s="29" t="n">
        <v>0.2358</v>
      </c>
    </row>
    <row r="14">
      <c r="A14" s="28" t="inlineStr">
        <is>
          <t>Kohle</t>
        </is>
      </c>
      <c r="B14" s="29" t="n">
        <v>0.3571</v>
      </c>
    </row>
    <row r="15">
      <c r="A15" s="28" t="inlineStr">
        <is>
          <t>Fernwärme</t>
        </is>
      </c>
      <c r="B15" s="30" t="inlineStr">
        <is>
          <t>individuell</t>
        </is>
      </c>
    </row>
    <row r="17">
      <c r="A17" s="22" t="inlineStr">
        <is>
          <t>CO₂-PREIS (€/Tonne)</t>
        </is>
      </c>
    </row>
    <row r="18">
      <c r="A18" s="28" t="n">
        <v>2024</v>
      </c>
      <c r="B18" s="31" t="n">
        <v>45</v>
      </c>
    </row>
    <row r="19">
      <c r="A19" s="28" t="n">
        <v>2025</v>
      </c>
      <c r="B19" s="31" t="n">
        <v>55</v>
      </c>
    </row>
    <row r="20">
      <c r="A20" s="28" t="n">
        <v>2026</v>
      </c>
      <c r="B20" s="31" t="n">
        <v>60</v>
      </c>
    </row>
    <row r="23">
      <c r="A23" s="22" t="inlineStr">
        <is>
          <t>BERECHNUNGSERGEBNISSE</t>
        </is>
      </c>
    </row>
    <row r="24">
      <c r="A24" s="4" t="inlineStr">
        <is>
          <t>Verwendeter Emissionsfaktor (kg CO₂/kWh):</t>
        </is>
      </c>
      <c r="B24" s="29">
        <f>IF(B4="Fernwärme",B7,IF(B4="Erdgas",B11,IF(B4="Heizöl",B12,IF(B4="Flüssiggas",B13,IF(B4="Kohle",B14,0)))))</f>
        <v/>
      </c>
    </row>
    <row r="25">
      <c r="A25" s="4" t="inlineStr">
        <is>
          <t>CO₂-Ausstoß gesamt (kg):</t>
        </is>
      </c>
      <c r="B25" s="24">
        <f>B5*B24</f>
        <v/>
      </c>
    </row>
    <row r="26">
      <c r="A26" s="4" t="inlineStr">
        <is>
          <t>CO₂-Ausstoß pro m² (kg/m²/Jahr):</t>
        </is>
      </c>
      <c r="B26" s="32">
        <f>IF(B6=0,"",B25/B6)</f>
        <v/>
      </c>
    </row>
    <row r="27">
      <c r="A27" s="4" t="inlineStr">
        <is>
          <t>CO₂-Preis (€/Tonne):</t>
        </is>
      </c>
      <c r="B27" s="31">
        <f>IF(B8=2024,B18,IF(B8=2025,B19,IF(B8=2026,B20,0)))</f>
        <v/>
      </c>
    </row>
    <row r="28">
      <c r="A28" s="4" t="inlineStr">
        <is>
          <t>CO₂-Kosten gesamt (€):</t>
        </is>
      </c>
      <c r="B28" s="13">
        <f>B25/1000*B27</f>
        <v/>
      </c>
    </row>
    <row r="30">
      <c r="A30" s="4" t="inlineStr">
        <is>
          <t>Stufe (1–10):</t>
        </is>
      </c>
      <c r="B30" s="33">
        <f>IF(B26="","",IF(B26&lt;12,1,IF(B26&lt;17,2,IF(B26&lt;22,3,IF(B26&lt;27,4,IF(B26&lt;32,5,IF(B26&lt;37,6,IF(B26&lt;42,7,IF(B26&lt;47,8,IF(B26&lt;52,9,10))))))))))</f>
        <v/>
      </c>
    </row>
    <row r="31">
      <c r="A31" s="4" t="inlineStr">
        <is>
          <t>Mieter-Anteil (%):</t>
        </is>
      </c>
      <c r="B31" s="34">
        <f>IF(B30="","",IF(B30=1,100,IF(B30=2,90,IF(B30=3,80,IF(B30=4,70,IF(B30=5,60,IF(B30=6,50,IF(B30=7,40,IF(B30=8,30,IF(B30=9,20,5))))))))))</f>
        <v/>
      </c>
    </row>
    <row r="32">
      <c r="A32" s="4" t="inlineStr">
        <is>
          <t>Vermieter-Anteil (%):</t>
        </is>
      </c>
      <c r="B32" s="34">
        <f>IF(B31="","",100-B31)</f>
        <v/>
      </c>
    </row>
    <row r="34">
      <c r="A34" s="4" t="inlineStr">
        <is>
          <t>CO₂-Kosten Mieter (€):</t>
        </is>
      </c>
      <c r="B34" s="35">
        <f>IF(B28="","",B28*B31/100)</f>
        <v/>
      </c>
    </row>
    <row r="35">
      <c r="A35" s="4" t="inlineStr">
        <is>
          <t>CO₂-Kosten Vermieter (€):</t>
        </is>
      </c>
      <c r="B35" s="35">
        <f>IF(B28="","",B28*B32/100)</f>
        <v/>
      </c>
    </row>
    <row r="38">
      <c r="A38" s="22" t="inlineStr">
        <is>
          <t>10-STUFEN-MODELL (Referenz)</t>
        </is>
      </c>
    </row>
    <row r="39">
      <c r="A39" s="8" t="inlineStr">
        <is>
          <t>Stufe</t>
        </is>
      </c>
      <c r="B39" s="8" t="inlineStr">
        <is>
          <t>kg CO₂/m²/Jahr</t>
        </is>
      </c>
      <c r="C39" s="8" t="inlineStr">
        <is>
          <t>Mieter (%)</t>
        </is>
      </c>
      <c r="D39" s="8" t="inlineStr">
        <is>
          <t>Vermieter (%)</t>
        </is>
      </c>
    </row>
    <row r="40">
      <c r="A40" s="36" t="n">
        <v>1</v>
      </c>
      <c r="B40" s="36" t="inlineStr">
        <is>
          <t>&lt; 12</t>
        </is>
      </c>
      <c r="C40" s="36" t="inlineStr">
        <is>
          <t>100%</t>
        </is>
      </c>
      <c r="D40" s="36" t="inlineStr">
        <is>
          <t>0%</t>
        </is>
      </c>
    </row>
    <row r="41">
      <c r="A41" s="36" t="n">
        <v>2</v>
      </c>
      <c r="B41" s="36" t="inlineStr">
        <is>
          <t>12 – 17</t>
        </is>
      </c>
      <c r="C41" s="36" t="inlineStr">
        <is>
          <t>90%</t>
        </is>
      </c>
      <c r="D41" s="36" t="inlineStr">
        <is>
          <t>10%</t>
        </is>
      </c>
    </row>
    <row r="42">
      <c r="A42" s="36" t="n">
        <v>3</v>
      </c>
      <c r="B42" s="36" t="inlineStr">
        <is>
          <t>17 – 22</t>
        </is>
      </c>
      <c r="C42" s="36" t="inlineStr">
        <is>
          <t>80%</t>
        </is>
      </c>
      <c r="D42" s="36" t="inlineStr">
        <is>
          <t>20%</t>
        </is>
      </c>
    </row>
    <row r="43">
      <c r="A43" s="36" t="n">
        <v>4</v>
      </c>
      <c r="B43" s="36" t="inlineStr">
        <is>
          <t>22 – 27</t>
        </is>
      </c>
      <c r="C43" s="36" t="inlineStr">
        <is>
          <t>70%</t>
        </is>
      </c>
      <c r="D43" s="36" t="inlineStr">
        <is>
          <t>30%</t>
        </is>
      </c>
    </row>
    <row r="44">
      <c r="A44" s="36" t="n">
        <v>5</v>
      </c>
      <c r="B44" s="36" t="inlineStr">
        <is>
          <t>27 – 32</t>
        </is>
      </c>
      <c r="C44" s="36" t="inlineStr">
        <is>
          <t>60%</t>
        </is>
      </c>
      <c r="D44" s="36" t="inlineStr">
        <is>
          <t>40%</t>
        </is>
      </c>
    </row>
    <row r="45">
      <c r="A45" s="36" t="n">
        <v>6</v>
      </c>
      <c r="B45" s="36" t="inlineStr">
        <is>
          <t>32 – 37</t>
        </is>
      </c>
      <c r="C45" s="36" t="inlineStr">
        <is>
          <t>50%</t>
        </is>
      </c>
      <c r="D45" s="36" t="inlineStr">
        <is>
          <t>50%</t>
        </is>
      </c>
    </row>
    <row r="46">
      <c r="A46" s="36" t="n">
        <v>7</v>
      </c>
      <c r="B46" s="36" t="inlineStr">
        <is>
          <t>37 – 42</t>
        </is>
      </c>
      <c r="C46" s="36" t="inlineStr">
        <is>
          <t>40%</t>
        </is>
      </c>
      <c r="D46" s="36" t="inlineStr">
        <is>
          <t>60%</t>
        </is>
      </c>
    </row>
    <row r="47">
      <c r="A47" s="36" t="n">
        <v>8</v>
      </c>
      <c r="B47" s="36" t="inlineStr">
        <is>
          <t>42 – 47</t>
        </is>
      </c>
      <c r="C47" s="36" t="inlineStr">
        <is>
          <t>30%</t>
        </is>
      </c>
      <c r="D47" s="36" t="inlineStr">
        <is>
          <t>70%</t>
        </is>
      </c>
    </row>
    <row r="48">
      <c r="A48" s="36" t="n">
        <v>9</v>
      </c>
      <c r="B48" s="36" t="inlineStr">
        <is>
          <t>47 – 52</t>
        </is>
      </c>
      <c r="C48" s="36" t="inlineStr">
        <is>
          <t>20%</t>
        </is>
      </c>
      <c r="D48" s="36" t="inlineStr">
        <is>
          <t>80%</t>
        </is>
      </c>
    </row>
    <row r="49">
      <c r="A49" s="36" t="n">
        <v>10</v>
      </c>
      <c r="B49" s="36" t="inlineStr">
        <is>
          <t>≥ 52</t>
        </is>
      </c>
      <c r="C49" s="36" t="inlineStr">
        <is>
          <t>5%</t>
        </is>
      </c>
      <c r="D49" s="36" t="inlineStr">
        <is>
          <t>95%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6">
    <mergeCell ref="A38:E38"/>
    <mergeCell ref="A10:B10"/>
    <mergeCell ref="A1:E1"/>
    <mergeCell ref="A17:B17"/>
    <mergeCell ref="A23:B23"/>
    <mergeCell ref="A3:B3"/>
  </mergeCells>
  <dataValidations count="2">
    <dataValidation sqref="B4" showDropDown="0" showInputMessage="0" showErrorMessage="0" allowBlank="0" type="list">
      <formula1>"Erdgas,Heizöl,Flüssiggas,Kohle,Fernwärme"</formula1>
    </dataValidation>
    <dataValidation sqref="B8" showDropDown="0" showInputMessage="0" showErrorMessage="0" allowBlank="0" type="list">
      <formula1>"2024,2025,2026"</formula1>
    </dataValidation>
  </dataValidations>
  <pageMargins left="0.75" right="0.75" top="1" bottom="1" header="0.5" footer="0.5"/>
  <headerFooter>
    <oddHeader/>
    <oddFooter>&amp;C&amp;"Calibri,Italic"&amp;9 Erstellt mit NebenkostenGuard.de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tabColor rgb="00E07A2F"/>
    <outlinePr summaryBelow="1" summaryRight="1"/>
    <pageSetUpPr/>
  </sheetPr>
  <dimension ref="A1:B28"/>
  <sheetViews>
    <sheetView workbookViewId="0">
      <selection activeCell="A1" sqref="A1"/>
    </sheetView>
  </sheetViews>
  <sheetFormatPr baseColWidth="8" defaultRowHeight="15"/>
  <cols>
    <col width="42" customWidth="1" min="1" max="1"/>
    <col width="28" customWidth="1" min="2" max="2"/>
    <col width="5" customWidth="1" min="3" max="3"/>
  </cols>
  <sheetData>
    <row r="1" ht="40" customHeight="1">
      <c r="A1" s="1" t="inlineStr">
        <is>
          <t>Ergebnis – Nebenkostenabrechnung</t>
        </is>
      </c>
    </row>
    <row r="2">
      <c r="A2" s="2" t="inlineStr">
        <is>
          <t>NebenkostenGuard.de</t>
        </is>
      </c>
    </row>
    <row r="4">
      <c r="A4" s="4" t="inlineStr">
        <is>
          <t>Vermieter:</t>
        </is>
      </c>
      <c r="B4" s="28">
        <f>Deckblatt!B5</f>
        <v/>
      </c>
    </row>
    <row r="5">
      <c r="A5" s="4" t="inlineStr">
        <is>
          <t>Mieter:</t>
        </is>
      </c>
      <c r="B5" s="28">
        <f>Deckblatt!B9</f>
        <v/>
      </c>
    </row>
    <row r="6">
      <c r="A6" s="4" t="inlineStr">
        <is>
          <t>Objekt:</t>
        </is>
      </c>
      <c r="B6" s="28">
        <f>Deckblatt!B13</f>
        <v/>
      </c>
    </row>
    <row r="7">
      <c r="A7" s="4" t="inlineStr">
        <is>
          <t>Abrechnungszeitraum:</t>
        </is>
      </c>
      <c r="B7" s="28">
        <f>Deckblatt!B17&amp;" – "&amp;Deckblatt!B18</f>
        <v/>
      </c>
    </row>
    <row r="9" ht="25" customHeight="1">
      <c r="A9" s="22" t="inlineStr">
        <is>
          <t>BETRIEBSKOSTEN</t>
        </is>
      </c>
    </row>
    <row r="10">
      <c r="A10" s="4" t="inlineStr">
        <is>
          <t>Gesamtkosten aller Positionen:</t>
        </is>
      </c>
      <c r="B10" s="37">
        <f>Kostenpositionen!C23</f>
        <v/>
      </c>
    </row>
    <row r="11">
      <c r="A11" s="4" t="inlineStr">
        <is>
          <t>Mieter-Anteil Betriebskosten:</t>
        </is>
      </c>
      <c r="B11" s="13">
        <f>Kostenpositionen!E23</f>
        <v/>
      </c>
    </row>
    <row r="13" ht="25" customHeight="1">
      <c r="A13" s="22" t="inlineStr">
        <is>
          <t>CO₂-KOSTENAUFTEILUNG</t>
        </is>
      </c>
    </row>
    <row r="14">
      <c r="A14" s="4" t="inlineStr">
        <is>
          <t>CO₂-Kosten Mieter:</t>
        </is>
      </c>
      <c r="B14" s="37">
        <f>'CO₂-Umlage'!B34</f>
        <v/>
      </c>
    </row>
    <row r="15">
      <c r="A15" s="4" t="inlineStr">
        <is>
          <t>CO₂-Kosten Vermieter:</t>
        </is>
      </c>
      <c r="B15" s="37">
        <f>'CO₂-Umlage'!B35</f>
        <v/>
      </c>
    </row>
    <row r="17" ht="25" customHeight="1">
      <c r="A17" s="22" t="inlineStr">
        <is>
          <t>ABRECHNUNG</t>
        </is>
      </c>
    </row>
    <row r="18">
      <c r="A18" s="4" t="inlineStr">
        <is>
          <t>Mieter-Anteil Betriebskosten:</t>
        </is>
      </c>
      <c r="B18" s="37">
        <f>B11</f>
        <v/>
      </c>
    </row>
    <row r="19">
      <c r="A19" s="4" t="inlineStr">
        <is>
          <t>zzgl. CO₂-Kosten Mieter:</t>
        </is>
      </c>
      <c r="B19" s="37">
        <f>B14</f>
        <v/>
      </c>
    </row>
    <row r="20">
      <c r="A20" s="20" t="inlineStr">
        <is>
          <t>Gesamtbelastung Mieter:</t>
        </is>
      </c>
      <c r="B20" s="35">
        <f>B18+B19</f>
        <v/>
      </c>
    </row>
    <row r="22">
      <c r="A22" s="4" t="inlineStr">
        <is>
          <t>Geleistete Vorauszahlungen:</t>
        </is>
      </c>
      <c r="B22" s="11" t="n"/>
    </row>
    <row r="24" ht="30" customHeight="1">
      <c r="A24" s="38" t="inlineStr">
        <is>
          <t>Nachzahlung (+) / Guthaben (–):</t>
        </is>
      </c>
      <c r="B24" s="39">
        <f>B20-B22</f>
        <v/>
      </c>
    </row>
    <row r="26">
      <c r="A26" s="26" t="inlineStr">
        <is>
          <t>Positiver Betrag = Mieter muss nachzahlen. Negativer Betrag = Mieter erhält Guthaben.</t>
        </is>
      </c>
    </row>
    <row r="28">
      <c r="A28" s="6" t="inlineStr">
        <is>
          <t>Erstellt mit NebenkostenGuard.de – Automatisch prüfen lassen? nebenkostenguard.de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CE4B"/>
  <mergeCells count="7">
    <mergeCell ref="A26:B26"/>
    <mergeCell ref="A2:B2"/>
    <mergeCell ref="A28:B28"/>
    <mergeCell ref="A13:B13"/>
    <mergeCell ref="A1:B1"/>
    <mergeCell ref="A17:B17"/>
    <mergeCell ref="A9:B9"/>
  </mergeCells>
  <pageMargins left="0.75" right="0.75" top="0.75" bottom="0.75" header="0.5" footer="0.5"/>
  <pageSetup orientation="portrait" paperSize="9" fitToHeight="1" fitToWidth="1"/>
  <headerFooter>
    <oddHeader/>
    <oddFooter>&amp;C&amp;"Calibri,Italic"&amp;9 Erstellt mit NebenkostenGuard.de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2026-02-18T18:39:32Z</dcterms:created>
  <dcterms:modified xsi:type="dcterms:W3CDTF">2026-02-18T18:39:32Z</dcterms:modified>
</cp:coreProperties>
</file>